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CA!$A$1:$I$40</definedName>
    <definedName name="_xlnm.Print_Area" localSheetId="3">CFG!$A$1:$I$44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4" i="4" l="1"/>
  <c r="G74" i="4"/>
  <c r="F74" i="4"/>
  <c r="E74" i="4"/>
  <c r="D74" i="4"/>
  <c r="H72" i="4"/>
  <c r="H70" i="4"/>
  <c r="H68" i="4"/>
  <c r="H66" i="4"/>
  <c r="H64" i="4"/>
  <c r="H62" i="4"/>
  <c r="H60" i="4"/>
  <c r="E72" i="4"/>
  <c r="E70" i="4"/>
  <c r="E68" i="4"/>
  <c r="E66" i="4"/>
  <c r="E64" i="4"/>
  <c r="E62" i="4"/>
  <c r="E60" i="4"/>
  <c r="C74" i="4"/>
  <c r="H52" i="4"/>
  <c r="G52" i="4"/>
  <c r="F52" i="4"/>
  <c r="H50" i="4"/>
  <c r="H49" i="4"/>
  <c r="H48" i="4"/>
  <c r="H47" i="4"/>
  <c r="E52" i="4"/>
  <c r="E50" i="4"/>
  <c r="E49" i="4"/>
  <c r="E48" i="4"/>
  <c r="E47" i="4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38" i="4" l="1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20" i="5"/>
  <c r="H19" i="5"/>
  <c r="H13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0" i="6"/>
  <c r="H67" i="6"/>
  <c r="H66" i="6"/>
  <c r="H64" i="6"/>
  <c r="H63" i="6"/>
  <c r="H62" i="6"/>
  <c r="H61" i="6"/>
  <c r="H60" i="6"/>
  <c r="H59" i="6"/>
  <c r="H58" i="6"/>
  <c r="H57" i="6"/>
  <c r="H56" i="6"/>
  <c r="H55" i="6"/>
  <c r="H52" i="6"/>
  <c r="H50" i="6"/>
  <c r="H49" i="6"/>
  <c r="H48" i="6"/>
  <c r="H47" i="6"/>
  <c r="H46" i="6"/>
  <c r="H45" i="6"/>
  <c r="H42" i="6"/>
  <c r="H41" i="6"/>
  <c r="H40" i="6"/>
  <c r="H39" i="6"/>
  <c r="H37" i="6"/>
  <c r="H36" i="6"/>
  <c r="H35" i="6"/>
  <c r="H34" i="6"/>
  <c r="H31" i="6"/>
  <c r="H30" i="6"/>
  <c r="H26" i="6"/>
  <c r="H25" i="6"/>
  <c r="H17" i="6"/>
  <c r="H16" i="6"/>
  <c r="H14" i="6"/>
  <c r="H12" i="6"/>
  <c r="H11" i="6"/>
  <c r="H9" i="6"/>
  <c r="E76" i="6"/>
  <c r="E75" i="6"/>
  <c r="E74" i="6"/>
  <c r="E73" i="6"/>
  <c r="E72" i="6"/>
  <c r="E71" i="6"/>
  <c r="H71" i="6" s="1"/>
  <c r="E70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H38" i="6" s="1"/>
  <c r="E37" i="6"/>
  <c r="E36" i="6"/>
  <c r="E35" i="6"/>
  <c r="E34" i="6"/>
  <c r="E32" i="6"/>
  <c r="H32" i="6" s="1"/>
  <c r="E31" i="6"/>
  <c r="E30" i="6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E16" i="6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25" i="5" l="1"/>
  <c r="C42" i="5"/>
  <c r="H16" i="5"/>
  <c r="F42" i="5"/>
  <c r="G42" i="5"/>
  <c r="E6" i="5"/>
  <c r="D42" i="5"/>
  <c r="H6" i="5"/>
  <c r="E16" i="8"/>
  <c r="H6" i="8"/>
  <c r="E53" i="6"/>
  <c r="H53" i="6" s="1"/>
  <c r="E43" i="6"/>
  <c r="H43" i="6" s="1"/>
  <c r="E33" i="6"/>
  <c r="H33" i="6" s="1"/>
  <c r="E23" i="6"/>
  <c r="H23" i="6"/>
  <c r="F77" i="6"/>
  <c r="E13" i="6"/>
  <c r="H13" i="6" s="1"/>
  <c r="D77" i="6"/>
  <c r="G77" i="6"/>
  <c r="C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<sst xmlns="http://schemas.openxmlformats.org/spreadsheetml/2006/main" count="221" uniqueCount="163">
  <si>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</si>
  <si>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</si>
  <si>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</si>
  <si>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</si>
  <si>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</si>
  <si>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</si>
  <si>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</si>
  <si>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</si>
  <si>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</si>
  <si>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</si>
  <si>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</si>
  <si>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</si>
  <si>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</si>
  <si>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</si>
  <si>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</si>
  <si>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</si>
  <si>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</si>
  <si>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</si>
  <si>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</si>
  <si>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</si>
  <si>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</si>
  <si>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</si>
  <si>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</si>
  <si>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</si>
  <si>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</si>
  <si>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</si>
  <si>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</si>
  <si>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</si>
  <si>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</si>
  <si>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</si>
  <si>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</si>
  <si>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</si>
  <si>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</si>
  <si>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</si>
  <si>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</si>
  <si>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</si>
  <si>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</si>
  <si>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</si>
  <si>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</si>
  <si>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</si>
  <si>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</si>
  <si>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</si>
  <si>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</si>
  <si>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</si>
  <si>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</si>
  <si>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</si>
  <si>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</si>
  <si>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</si>
  <si>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</si>
  <si>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</si>
  <si>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</si>
  <si>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</si>
  <si>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</si>
  <si>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</si>
  <si>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</si>
  <si>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</si>
  <si>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</si>
  <si>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</si>
  <si>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</si>
  <si>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</si>
  <si>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</si>
  <si>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</si>
  <si>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</si>
  <si>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</si>
  <si>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</si>
  <si>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</si>
  <si>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</si>
  <si>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</si>
  <si>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</si>
  <si>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</si>
  <si>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</si>
  <si>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</si>
  <si>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</si>
  <si>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</si>
  <si>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</si>
  <si>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</si>
  <si>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</si>
  <si>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</si>
  <si>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</si>
  <si>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</si>
  <si>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</si>
  <si>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</si>
  <si>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</si>
  <si>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</si>
  <si>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</si>
  <si>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</si>
  <si>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</si>
  <si>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</si>
  <si>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</si>
  <si>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</si>
  <si>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</si>
  <si>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</si>
  <si>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</si>
  <si>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</si>
  <si>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</si>
  <si>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</si>
  <si>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</si>
  <si>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</si>
  <si>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</si>
  <si>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</si>
  <si>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</si>
  <si>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</si>
  <si>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</si>
  <si>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</si>
  <si>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</si>
  <si>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</si>
  <si>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</si>
  <si>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</si>
  <si>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</si>
  <si>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</si>
  <si>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</si>
  <si>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</si>
  <si>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</si>
  <si>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</si>
  <si>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</si>
  <si>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</si>
  <si>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</si>
  <si>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</si>
  <si>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</si>
  <si>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</si>
  <si>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</si>
  <si>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</si>
  <si>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</si>
  <si>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</si>
  <si>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</si>
  <si>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</si>
  <si>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</si>
  <si>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</si>
  <si>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MANUAL DOBLADO, GTO.
ESTADO ANALÍTICO DEL EJERCICIO DEL PRESUPUESTO DE EGRESOS
Clasificación por Objeto del Gasto (Capítulo y Concepto)
Del 1 de Enero al AL 30 DE SEPTIEMBRE DEL 2019</t>
  </si>
  <si>
    <t>MUNICIPIO MANUAL DOBLADO, GTO.
ESTADO ANALÍTICO DEL EJERCICIO DEL PRESUPUESTO DE EGRESOS
Clasificación Económica (por Tipo de Gasto)
Del 1 de Enero al AL 30 DE SEPTIEMBRE DEL 2019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</si>
  <si>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</si>
  <si>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</si>
  <si>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</si>
  <si>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</si>
  <si>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</si>
  <si>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</si>
  <si>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</si>
  <si>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</si>
  <si>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</si>
  <si>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</si>
  <si>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</si>
  <si>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</si>
  <si>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</si>
  <si>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</si>
  <si>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</si>
  <si>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</si>
  <si>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</si>
  <si>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</si>
  <si>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</si>
  <si>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</si>
  <si>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</si>
  <si>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</si>
  <si>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</si>
  <si>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</si>
  <si>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</si>
  <si>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</si>
  <si>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</si>
  <si>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</si>
  <si>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</si>
  <si>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MANUAL DOBLADO, GTO.
ESTADO ANALÍTICO DEL EJERCICIO DEL PRESUPUESTO DE EGRESOS
Clasificación Administrativa
Del 1 de Enero al AL 30 DE SEPTIEMBRE DEL 2019</t>
  </si>
  <si>
    <t>Gobierno (Federal/Estatal/Municipal) de MUNICIPIO MANUAL DOBLADO, GTO.
Estado Analítico del Ejercicio del Presupuesto de Egresos
Clasificación Administrativa
Del 1 de Enero al AL 30 DE SEPTIEMBRE DEL 2019</t>
  </si>
  <si>
    <t>Sector Paraestatal del Gobierno (Federal/Estatal/Municipal) de MUNICIPIO MANUAL DOBLADO, GTO.
Estado Analítico del Ejercicio del Presupuesto de Egresos
Clasificación Administrativa
Del 1 de Enero al AL 30 DE SEPTIEMBRE DEL 2019</t>
  </si>
  <si>
    <t>MUNICIPIO MANUAL DOBLADO, GTO.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</si>
</sst>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62264567.579999998</v>
      </c>
      <c r="D5" s="14">
        <f>SUM(D6:D12)</f>
        <v>7460070.5799999991</v>
      </c>
      <c r="E5" s="14">
        <f>C5+D5</f>
        <v>69724638.159999996</v>
      </c>
      <c r="F5" s="14">
        <f>SUM(F6:F12)</f>
        <v>43989244.009999998</v>
      </c>
      <c r="G5" s="14">
        <f>SUM(G6:G12)</f>
        <v>43989244.009999998</v>
      </c>
      <c r="H5" s="14">
        <f>E5-F5</f>
        <v>25735394.149999999</v>
      </c>
    </row>
    <row r="6" spans="1:8" x14ac:dyDescent="0.2">
      <c r="A6" s="49">
        <v>1100</v>
      </c>
      <c r="B6" s="11" t="s">
        <v>70</v>
      </c>
      <c r="C6" s="15">
        <v>36116948.109999999</v>
      </c>
      <c r="D6" s="15">
        <v>230486</v>
      </c>
      <c r="E6" s="15">
        <f t="shared" ref="E6:E69" si="0">C6+D6</f>
        <v>36347434.109999999</v>
      </c>
      <c r="F6" s="15">
        <v>25607970.510000002</v>
      </c>
      <c r="G6" s="15">
        <v>25607970.510000002</v>
      </c>
      <c r="H6" s="15">
        <f t="shared" ref="H6:H69" si="1">E6-F6</f>
        <v>10739463.599999998</v>
      </c>
    </row>
    <row r="7" spans="1:8" x14ac:dyDescent="0.2">
      <c r="A7" s="49">
        <v>1200</v>
      </c>
      <c r="B7" s="11" t="s">
        <v>71</v>
      </c>
      <c r="C7" s="15">
        <v>2530000</v>
      </c>
      <c r="D7" s="15">
        <v>2362019.2599999998</v>
      </c>
      <c r="E7" s="15">
        <f t="shared" si="0"/>
        <v>4892019.26</v>
      </c>
      <c r="F7" s="15">
        <v>2992856.71</v>
      </c>
      <c r="G7" s="15">
        <v>2992856.71</v>
      </c>
      <c r="H7" s="15">
        <f t="shared" si="1"/>
        <v>1899162.5499999998</v>
      </c>
    </row>
    <row r="8" spans="1:8" x14ac:dyDescent="0.2">
      <c r="A8" s="49">
        <v>1300</v>
      </c>
      <c r="B8" s="11" t="s">
        <v>72</v>
      </c>
      <c r="C8" s="15">
        <v>5215788.28</v>
      </c>
      <c r="D8" s="15">
        <v>76506.509999999995</v>
      </c>
      <c r="E8" s="15">
        <f t="shared" si="0"/>
        <v>5292294.79</v>
      </c>
      <c r="F8" s="15">
        <v>388117.77</v>
      </c>
      <c r="G8" s="15">
        <v>388117.77</v>
      </c>
      <c r="H8" s="15">
        <f t="shared" si="1"/>
        <v>4904177.0199999996</v>
      </c>
    </row>
    <row r="9" spans="1:8" x14ac:dyDescent="0.2">
      <c r="A9" s="49">
        <v>1400</v>
      </c>
      <c r="B9" s="11" t="s">
        <v>35</v>
      </c>
      <c r="C9" s="15">
        <v>9587048.3300000001</v>
      </c>
      <c r="D9" s="15">
        <v>148051.24</v>
      </c>
      <c r="E9" s="15">
        <f t="shared" si="0"/>
        <v>9735099.5700000003</v>
      </c>
      <c r="F9" s="15">
        <v>4416420.9000000004</v>
      </c>
      <c r="G9" s="15">
        <v>4416420.9000000004</v>
      </c>
      <c r="H9" s="15">
        <f t="shared" si="1"/>
        <v>5318678.67</v>
      </c>
    </row>
    <row r="10" spans="1:8" x14ac:dyDescent="0.2">
      <c r="A10" s="49">
        <v>1500</v>
      </c>
      <c r="B10" s="11" t="s">
        <v>73</v>
      </c>
      <c r="C10" s="15">
        <v>2036099.14</v>
      </c>
      <c r="D10" s="15">
        <v>11421691.289999999</v>
      </c>
      <c r="E10" s="15">
        <f t="shared" si="0"/>
        <v>13457790.43</v>
      </c>
      <c r="F10" s="15">
        <v>10583878.119999999</v>
      </c>
      <c r="G10" s="15">
        <v>10583878.119999999</v>
      </c>
      <c r="H10" s="15">
        <f t="shared" si="1"/>
        <v>2873912.3100000005</v>
      </c>
    </row>
    <row r="11" spans="1:8" x14ac:dyDescent="0.2">
      <c r="A11" s="49">
        <v>1600</v>
      </c>
      <c r="B11" s="11" t="s">
        <v>36</v>
      </c>
      <c r="C11" s="15">
        <v>6778683.7199999997</v>
      </c>
      <c r="D11" s="15">
        <v>-6778683.7199999997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5664208.1500000004</v>
      </c>
      <c r="D13" s="15">
        <f>SUM(D14:D22)</f>
        <v>1424626.17</v>
      </c>
      <c r="E13" s="15">
        <f t="shared" si="0"/>
        <v>7088834.3200000003</v>
      </c>
      <c r="F13" s="15">
        <f>SUM(F14:F22)</f>
        <v>5089948.76</v>
      </c>
      <c r="G13" s="15">
        <f>SUM(G14:G22)</f>
        <v>3084349.0100000002</v>
      </c>
      <c r="H13" s="15">
        <f t="shared" si="1"/>
        <v>1998885.5600000005</v>
      </c>
    </row>
    <row r="14" spans="1:8" x14ac:dyDescent="0.2">
      <c r="A14" s="49">
        <v>2100</v>
      </c>
      <c r="B14" s="11" t="s">
        <v>75</v>
      </c>
      <c r="C14" s="15">
        <v>695379.15</v>
      </c>
      <c r="D14" s="15">
        <v>305293.37</v>
      </c>
      <c r="E14" s="15">
        <f t="shared" si="0"/>
        <v>1000672.52</v>
      </c>
      <c r="F14" s="15">
        <v>617568.28</v>
      </c>
      <c r="G14" s="15">
        <v>594851.03</v>
      </c>
      <c r="H14" s="15">
        <f t="shared" si="1"/>
        <v>383104.24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2554.98</v>
      </c>
      <c r="E15" s="15">
        <f t="shared" si="0"/>
        <v>2554.98</v>
      </c>
      <c r="F15" s="15">
        <v>2554.98</v>
      </c>
      <c r="G15" s="15">
        <v>2554.98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1004197</v>
      </c>
      <c r="D17" s="15">
        <v>-311648.53999999998</v>
      </c>
      <c r="E17" s="15">
        <f t="shared" si="0"/>
        <v>692548.46</v>
      </c>
      <c r="F17" s="15">
        <v>588374.02</v>
      </c>
      <c r="G17" s="15">
        <v>468706.63</v>
      </c>
      <c r="H17" s="15">
        <f t="shared" si="1"/>
        <v>104174.43999999994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2145.42</v>
      </c>
      <c r="E18" s="15">
        <f t="shared" si="0"/>
        <v>30975.42</v>
      </c>
      <c r="F18" s="15">
        <v>15358.42</v>
      </c>
      <c r="G18" s="15">
        <v>12285</v>
      </c>
      <c r="H18" s="15">
        <f t="shared" si="1"/>
        <v>15616.999999999998</v>
      </c>
    </row>
    <row r="19" spans="1:8" x14ac:dyDescent="0.2">
      <c r="A19" s="49">
        <v>2600</v>
      </c>
      <c r="B19" s="11" t="s">
        <v>80</v>
      </c>
      <c r="C19" s="15">
        <v>3447902</v>
      </c>
      <c r="D19" s="15">
        <v>1691995.75</v>
      </c>
      <c r="E19" s="15">
        <f t="shared" si="0"/>
        <v>5139897.75</v>
      </c>
      <c r="F19" s="15">
        <v>3747469.68</v>
      </c>
      <c r="G19" s="15">
        <v>1885428.15</v>
      </c>
      <c r="H19" s="15">
        <f t="shared" si="1"/>
        <v>1392428.0699999998</v>
      </c>
    </row>
    <row r="20" spans="1:8" x14ac:dyDescent="0.2">
      <c r="A20" s="49">
        <v>2700</v>
      </c>
      <c r="B20" s="11" t="s">
        <v>81</v>
      </c>
      <c r="C20" s="15">
        <v>384800</v>
      </c>
      <c r="D20" s="15">
        <v>-289390.96000000002</v>
      </c>
      <c r="E20" s="15">
        <f t="shared" si="0"/>
        <v>95409.039999999979</v>
      </c>
      <c r="F20" s="15">
        <v>19801.21</v>
      </c>
      <c r="G20" s="15">
        <v>43371.16</v>
      </c>
      <c r="H20" s="15">
        <f t="shared" si="1"/>
        <v>75607.829999999987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-800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102300</v>
      </c>
      <c r="D22" s="15">
        <v>24476.15</v>
      </c>
      <c r="E22" s="15">
        <f t="shared" si="0"/>
        <v>126776.15</v>
      </c>
      <c r="F22" s="15">
        <v>98822.17</v>
      </c>
      <c r="G22" s="15">
        <v>77152.06</v>
      </c>
      <c r="H22" s="15">
        <f t="shared" si="1"/>
        <v>27953.979999999996</v>
      </c>
    </row>
    <row r="23" spans="1:8" x14ac:dyDescent="0.2">
      <c r="A23" s="48" t="s">
        <v>63</v>
      </c>
      <c r="B23" s="7"/>
      <c r="C23" s="15">
        <f>SUM(C24:C32)</f>
        <v>26323312.789999999</v>
      </c>
      <c r="D23" s="15">
        <f>SUM(D24:D32)</f>
        <v>12214875.74</v>
      </c>
      <c r="E23" s="15">
        <f t="shared" si="0"/>
        <v>38538188.530000001</v>
      </c>
      <c r="F23" s="15">
        <f>SUM(F24:F32)</f>
        <v>31617869.130000003</v>
      </c>
      <c r="G23" s="15">
        <f>SUM(G24:G32)</f>
        <v>29682012.320000004</v>
      </c>
      <c r="H23" s="15">
        <f t="shared" si="1"/>
        <v>6920319.3999999985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-1901868.3</v>
      </c>
      <c r="E24" s="15">
        <f t="shared" si="0"/>
        <v>11586350.699999999</v>
      </c>
      <c r="F24" s="15">
        <v>10328429.5</v>
      </c>
      <c r="G24" s="15">
        <v>10269704.4</v>
      </c>
      <c r="H24" s="15">
        <f t="shared" si="1"/>
        <v>1257921.1999999993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2355641.86</v>
      </c>
      <c r="E25" s="15">
        <f t="shared" si="0"/>
        <v>2957081.86</v>
      </c>
      <c r="F25" s="15">
        <v>2509911.12</v>
      </c>
      <c r="G25" s="15">
        <v>1933220.48</v>
      </c>
      <c r="H25" s="15">
        <f t="shared" si="1"/>
        <v>447170.73999999976</v>
      </c>
    </row>
    <row r="26" spans="1:8" x14ac:dyDescent="0.2">
      <c r="A26" s="49">
        <v>3300</v>
      </c>
      <c r="B26" s="11" t="s">
        <v>86</v>
      </c>
      <c r="C26" s="15">
        <v>5610466.3399999999</v>
      </c>
      <c r="D26" s="15">
        <v>6207389.6600000001</v>
      </c>
      <c r="E26" s="15">
        <f t="shared" si="0"/>
        <v>11817856</v>
      </c>
      <c r="F26" s="15">
        <v>8420271.9100000001</v>
      </c>
      <c r="G26" s="15">
        <v>7416490.9900000002</v>
      </c>
      <c r="H26" s="15">
        <f t="shared" si="1"/>
        <v>3397584.09</v>
      </c>
    </row>
    <row r="27" spans="1:8" x14ac:dyDescent="0.2">
      <c r="A27" s="49">
        <v>3400</v>
      </c>
      <c r="B27" s="11" t="s">
        <v>87</v>
      </c>
      <c r="C27" s="15">
        <v>485900</v>
      </c>
      <c r="D27" s="15">
        <v>-59007.11</v>
      </c>
      <c r="E27" s="15">
        <f t="shared" si="0"/>
        <v>426892.89</v>
      </c>
      <c r="F27" s="15">
        <v>365622.63</v>
      </c>
      <c r="G27" s="15">
        <v>365622.63</v>
      </c>
      <c r="H27" s="15">
        <f t="shared" si="1"/>
        <v>61270.260000000009</v>
      </c>
    </row>
    <row r="28" spans="1:8" x14ac:dyDescent="0.2">
      <c r="A28" s="49">
        <v>3500</v>
      </c>
      <c r="B28" s="11" t="s">
        <v>88</v>
      </c>
      <c r="C28" s="15">
        <v>2389926</v>
      </c>
      <c r="D28" s="15">
        <v>172578.32</v>
      </c>
      <c r="E28" s="15">
        <f t="shared" si="0"/>
        <v>2562504.3199999998</v>
      </c>
      <c r="F28" s="15">
        <v>2245181.23</v>
      </c>
      <c r="G28" s="15">
        <v>2005539.6</v>
      </c>
      <c r="H28" s="15">
        <f t="shared" si="1"/>
        <v>317323.08999999985</v>
      </c>
    </row>
    <row r="29" spans="1:8" x14ac:dyDescent="0.2">
      <c r="A29" s="49">
        <v>3600</v>
      </c>
      <c r="B29" s="11" t="s">
        <v>89</v>
      </c>
      <c r="C29" s="15">
        <v>1009500</v>
      </c>
      <c r="D29" s="15">
        <v>-172495.33</v>
      </c>
      <c r="E29" s="15">
        <f t="shared" si="0"/>
        <v>837004.67</v>
      </c>
      <c r="F29" s="15">
        <v>694956.94</v>
      </c>
      <c r="G29" s="15">
        <v>694956.94</v>
      </c>
      <c r="H29" s="15">
        <f t="shared" si="1"/>
        <v>142047.7300000001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22939</v>
      </c>
      <c r="E30" s="15">
        <f t="shared" si="0"/>
        <v>281326</v>
      </c>
      <c r="F30" s="15">
        <v>94413.62</v>
      </c>
      <c r="G30" s="15">
        <v>94413.62</v>
      </c>
      <c r="H30" s="15">
        <f t="shared" si="1"/>
        <v>186912.38</v>
      </c>
    </row>
    <row r="31" spans="1:8" x14ac:dyDescent="0.2">
      <c r="A31" s="49">
        <v>3800</v>
      </c>
      <c r="B31" s="11" t="s">
        <v>91</v>
      </c>
      <c r="C31" s="15">
        <v>1408520</v>
      </c>
      <c r="D31" s="15">
        <v>5531182.6299999999</v>
      </c>
      <c r="E31" s="15">
        <f t="shared" si="0"/>
        <v>6939702.6299999999</v>
      </c>
      <c r="F31" s="15">
        <v>6252939.1799999997</v>
      </c>
      <c r="G31" s="15">
        <v>6195920.6600000001</v>
      </c>
      <c r="H31" s="15">
        <f t="shared" si="1"/>
        <v>686763.45000000019</v>
      </c>
    </row>
    <row r="32" spans="1:8" x14ac:dyDescent="0.2">
      <c r="A32" s="49">
        <v>3900</v>
      </c>
      <c r="B32" s="11" t="s">
        <v>19</v>
      </c>
      <c r="C32" s="15">
        <v>1070954.45</v>
      </c>
      <c r="D32" s="15">
        <v>58515.01</v>
      </c>
      <c r="E32" s="15">
        <f t="shared" si="0"/>
        <v>1129469.46</v>
      </c>
      <c r="F32" s="15">
        <v>706143</v>
      </c>
      <c r="G32" s="15">
        <v>706143</v>
      </c>
      <c r="H32" s="15">
        <f t="shared" si="1"/>
        <v>423326.45999999996</v>
      </c>
    </row>
    <row r="33" spans="1:8" x14ac:dyDescent="0.2">
      <c r="A33" s="48" t="s">
        <v>64</v>
      </c>
      <c r="B33" s="7"/>
      <c r="C33" s="15">
        <f>SUM(C34:C42)</f>
        <v>11152871.66</v>
      </c>
      <c r="D33" s="15">
        <f>SUM(D34:D42)</f>
        <v>16490086.41</v>
      </c>
      <c r="E33" s="15">
        <f t="shared" si="0"/>
        <v>27642958.07</v>
      </c>
      <c r="F33" s="15">
        <f>SUM(F34:F42)</f>
        <v>13437133.57</v>
      </c>
      <c r="G33" s="15">
        <f>SUM(G34:G42)</f>
        <v>13410039.57</v>
      </c>
      <c r="H33" s="15">
        <f t="shared" si="1"/>
        <v>14205824.5</v>
      </c>
    </row>
    <row r="34" spans="1:8" x14ac:dyDescent="0.2">
      <c r="A34" s="49">
        <v>4100</v>
      </c>
      <c r="B34" s="11" t="s">
        <v>92</v>
      </c>
      <c r="C34" s="15">
        <v>6022968.6600000001</v>
      </c>
      <c r="D34" s="15">
        <v>1227031.19</v>
      </c>
      <c r="E34" s="15">
        <f t="shared" si="0"/>
        <v>7249999.8499999996</v>
      </c>
      <c r="F34" s="15">
        <v>5077931.1500000004</v>
      </c>
      <c r="G34" s="15">
        <v>5077931.1500000004</v>
      </c>
      <c r="H34" s="15">
        <f t="shared" si="1"/>
        <v>2172068.6999999993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4898877</v>
      </c>
      <c r="D37" s="15">
        <v>15363055.220000001</v>
      </c>
      <c r="E37" s="15">
        <f t="shared" si="0"/>
        <v>20261932.219999999</v>
      </c>
      <c r="F37" s="15">
        <v>8283265.7400000002</v>
      </c>
      <c r="G37" s="15">
        <v>8256171.7400000002</v>
      </c>
      <c r="H37" s="15">
        <f t="shared" si="1"/>
        <v>11978666.479999999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-100000</v>
      </c>
      <c r="E38" s="15">
        <f t="shared" si="0"/>
        <v>131026</v>
      </c>
      <c r="F38" s="15">
        <v>75936.679999999993</v>
      </c>
      <c r="G38" s="15">
        <v>75936.679999999993</v>
      </c>
      <c r="H38" s="15">
        <f t="shared" si="1"/>
        <v>55089.320000000007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1618156.44</v>
      </c>
      <c r="D43" s="15">
        <f>SUM(D44:D52)</f>
        <v>6883782.4299999997</v>
      </c>
      <c r="E43" s="15">
        <f t="shared" si="0"/>
        <v>8501938.8699999992</v>
      </c>
      <c r="F43" s="15">
        <f>SUM(F44:F52)</f>
        <v>7529065.2699999996</v>
      </c>
      <c r="G43" s="15">
        <f>SUM(G44:G52)</f>
        <v>7176514.1500000004</v>
      </c>
      <c r="H43" s="15">
        <f t="shared" si="1"/>
        <v>972873.59999999963</v>
      </c>
    </row>
    <row r="44" spans="1:8" x14ac:dyDescent="0.2">
      <c r="A44" s="49">
        <v>5100</v>
      </c>
      <c r="B44" s="11" t="s">
        <v>99</v>
      </c>
      <c r="C44" s="15">
        <v>48000</v>
      </c>
      <c r="D44" s="15">
        <v>694194.27</v>
      </c>
      <c r="E44" s="15">
        <f t="shared" si="0"/>
        <v>742194.27</v>
      </c>
      <c r="F44" s="15">
        <v>663665.27</v>
      </c>
      <c r="G44" s="15">
        <v>311114.15000000002</v>
      </c>
      <c r="H44" s="15">
        <f t="shared" si="1"/>
        <v>78529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1120156.44</v>
      </c>
      <c r="D49" s="15">
        <v>6189588.1600000001</v>
      </c>
      <c r="E49" s="15">
        <f t="shared" si="0"/>
        <v>7309744.5999999996</v>
      </c>
      <c r="F49" s="15">
        <v>6865400</v>
      </c>
      <c r="G49" s="15">
        <v>6865400</v>
      </c>
      <c r="H49" s="15">
        <f t="shared" si="1"/>
        <v>444344.59999999963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450000</v>
      </c>
      <c r="D51" s="15">
        <v>0</v>
      </c>
      <c r="E51" s="15">
        <f t="shared" si="0"/>
        <v>450000</v>
      </c>
      <c r="F51" s="15">
        <v>0</v>
      </c>
      <c r="G51" s="15">
        <v>0</v>
      </c>
      <c r="H51" s="15">
        <f t="shared" si="1"/>
        <v>450000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53401418.950000003</v>
      </c>
      <c r="E53" s="15">
        <f t="shared" si="0"/>
        <v>53401418.950000003</v>
      </c>
      <c r="F53" s="15">
        <f>SUM(F54:F56)</f>
        <v>20199608.140000001</v>
      </c>
      <c r="G53" s="15">
        <f>SUM(G54:G56)</f>
        <v>20109968.940000001</v>
      </c>
      <c r="H53" s="15">
        <f t="shared" si="1"/>
        <v>33201810.810000002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52351449.590000004</v>
      </c>
      <c r="E54" s="15">
        <f t="shared" si="0"/>
        <v>52351449.590000004</v>
      </c>
      <c r="F54" s="15">
        <v>20199608.140000001</v>
      </c>
      <c r="G54" s="15">
        <v>20109968.940000001</v>
      </c>
      <c r="H54" s="15">
        <f t="shared" si="1"/>
        <v>32151841.450000003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1049969.3600000001</v>
      </c>
      <c r="E55" s="15">
        <f t="shared" si="0"/>
        <v>1049969.3600000001</v>
      </c>
      <c r="F55" s="15">
        <v>0</v>
      </c>
      <c r="G55" s="15">
        <v>0</v>
      </c>
      <c r="H55" s="15">
        <f t="shared" si="1"/>
        <v>1049969.3600000001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37782430.899999999</v>
      </c>
      <c r="D65" s="15">
        <f>SUM(D66:D68)</f>
        <v>-30164349.48</v>
      </c>
      <c r="E65" s="15">
        <f t="shared" si="0"/>
        <v>7618081.4199999981</v>
      </c>
      <c r="F65" s="15">
        <f>SUM(F66:F68)</f>
        <v>1654000</v>
      </c>
      <c r="G65" s="15">
        <f>SUM(G66:G68)</f>
        <v>1654000</v>
      </c>
      <c r="H65" s="15">
        <f t="shared" si="1"/>
        <v>5964081.4199999981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37782430.899999999</v>
      </c>
      <c r="D68" s="15">
        <v>-30164349.48</v>
      </c>
      <c r="E68" s="15">
        <f t="shared" si="0"/>
        <v>7618081.4199999981</v>
      </c>
      <c r="F68" s="15">
        <v>1654000</v>
      </c>
      <c r="G68" s="15">
        <v>1654000</v>
      </c>
      <c r="H68" s="15">
        <f t="shared" si="1"/>
        <v>5964081.4199999981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150000</v>
      </c>
      <c r="E69" s="15">
        <f t="shared" si="0"/>
        <v>150000</v>
      </c>
      <c r="F69" s="15">
        <f>SUM(F70:F76)</f>
        <v>0</v>
      </c>
      <c r="G69" s="15">
        <f>SUM(G70:G76)</f>
        <v>0</v>
      </c>
      <c r="H69" s="15">
        <f t="shared" si="1"/>
        <v>150000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150000</v>
      </c>
      <c r="E71" s="15">
        <f t="shared" si="2"/>
        <v>150000</v>
      </c>
      <c r="F71" s="15">
        <v>0</v>
      </c>
      <c r="G71" s="15">
        <v>0</v>
      </c>
      <c r="H71" s="15">
        <f t="shared" si="3"/>
        <v>150000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144805547.52000001</v>
      </c>
      <c r="D77" s="17">
        <f t="shared" si="4"/>
        <v>67860510.799999997</v>
      </c>
      <c r="E77" s="17">
        <f t="shared" si="4"/>
        <v>212666058.31999996</v>
      </c>
      <c r="F77" s="17">
        <f t="shared" si="4"/>
        <v>123516868.88</v>
      </c>
      <c r="G77" s="17">
        <f t="shared" si="4"/>
        <v>119106128</v>
      </c>
      <c r="H77" s="17">
        <f t="shared" si="4"/>
        <v>89149189.440000013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105173934.18000001</v>
      </c>
      <c r="D6" s="50">
        <v>37839658.899999999</v>
      </c>
      <c r="E6" s="50">
        <f>C6+D6</f>
        <v>143013593.08000001</v>
      </c>
      <c r="F6" s="50">
        <v>94058258.790000007</v>
      </c>
      <c r="G6" s="50">
        <v>90089708.230000004</v>
      </c>
      <c r="H6" s="50">
        <f>E6-F6</f>
        <v>48955334.290000007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39400587.340000004</v>
      </c>
      <c r="D8" s="50">
        <v>30120851.899999999</v>
      </c>
      <c r="E8" s="50">
        <f>C8+D8</f>
        <v>69521439.24000001</v>
      </c>
      <c r="F8" s="50">
        <v>29382673.41</v>
      </c>
      <c r="G8" s="50">
        <v>28940483.09</v>
      </c>
      <c r="H8" s="50">
        <f>E8-F8</f>
        <v>40138765.830000013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-100000</v>
      </c>
      <c r="E12" s="50">
        <f>C12+D12</f>
        <v>131026</v>
      </c>
      <c r="F12" s="50">
        <v>75936.679999999993</v>
      </c>
      <c r="G12" s="50">
        <v>75936.679999999993</v>
      </c>
      <c r="H12" s="50">
        <f>E12-F12</f>
        <v>55089.320000000007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144805547.52000001</v>
      </c>
      <c r="D16" s="17">
        <f>SUM(D6+D8+D10+D12+D14)</f>
        <v>67860510.799999997</v>
      </c>
      <c r="E16" s="17">
        <f>SUM(E6+E8+E10+E12+E14)</f>
        <v>212666058.32000002</v>
      </c>
      <c r="F16" s="17">
        <f t="shared" ref="F16:H16" si="0">SUM(F6+F8+F10+F12+F14)</f>
        <v>123516868.88000001</v>
      </c>
      <c r="G16" s="17">
        <f t="shared" si="0"/>
        <v>119106128.00000001</v>
      </c>
      <c r="H16" s="17">
        <f t="shared" si="0"/>
        <v>89149189.440000013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topLeftCell="A24" workbookViewId="0">
      <selection activeCell="A40" sqref="A1:I4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15675198.18</v>
      </c>
      <c r="D7" s="15">
        <v>1909913.77</v>
      </c>
      <c r="E7" s="15">
        <f>C7+D7</f>
        <v>17585111.949999999</v>
      </c>
      <c r="F7" s="15">
        <v>11972871.380000001</v>
      </c>
      <c r="G7" s="15">
        <v>11958087.369999999</v>
      </c>
      <c r="H7" s="15">
        <f>E7-F7</f>
        <v>5612240.5699999984</v>
      </c>
    </row>
    <row r="8" spans="1:8" x14ac:dyDescent="0.2">
      <c r="A8" s="4" t="s">
        <v>131</v>
      </c>
      <c r="B8" s="22"/>
      <c r="C8" s="15">
        <v>6794100.4800000004</v>
      </c>
      <c r="D8" s="15">
        <v>16104258.98</v>
      </c>
      <c r="E8" s="15">
        <f t="shared" ref="E8:E13" si="0">C8+D8</f>
        <v>22898359.460000001</v>
      </c>
      <c r="F8" s="15">
        <v>18333605.280000001</v>
      </c>
      <c r="G8" s="15">
        <v>17405022.370000001</v>
      </c>
      <c r="H8" s="15">
        <f t="shared" ref="H8:H13" si="1">E8-F8</f>
        <v>4564754.18</v>
      </c>
    </row>
    <row r="9" spans="1:8" x14ac:dyDescent="0.2">
      <c r="A9" s="4" t="s">
        <v>132</v>
      </c>
      <c r="B9" s="22"/>
      <c r="C9" s="15">
        <v>4776675.22</v>
      </c>
      <c r="D9" s="15">
        <v>26626.71</v>
      </c>
      <c r="E9" s="15">
        <f t="shared" si="0"/>
        <v>4803301.93</v>
      </c>
      <c r="F9" s="15">
        <v>2843227.68</v>
      </c>
      <c r="G9" s="15">
        <v>2814576.39</v>
      </c>
      <c r="H9" s="15">
        <f t="shared" si="1"/>
        <v>1960074.2499999995</v>
      </c>
    </row>
    <row r="10" spans="1:8" x14ac:dyDescent="0.2">
      <c r="A10" s="4" t="s">
        <v>133</v>
      </c>
      <c r="B10" s="22"/>
      <c r="C10" s="15">
        <v>4963807.46</v>
      </c>
      <c r="D10" s="15">
        <v>1173009.8</v>
      </c>
      <c r="E10" s="15">
        <f t="shared" si="0"/>
        <v>6136817.2599999998</v>
      </c>
      <c r="F10" s="15">
        <v>3355287.99</v>
      </c>
      <c r="G10" s="15">
        <v>3348375.99</v>
      </c>
      <c r="H10" s="15">
        <f t="shared" si="1"/>
        <v>2781529.2699999996</v>
      </c>
    </row>
    <row r="11" spans="1:8" x14ac:dyDescent="0.2">
      <c r="A11" s="4" t="s">
        <v>134</v>
      </c>
      <c r="B11" s="22"/>
      <c r="C11" s="15">
        <v>702629.38</v>
      </c>
      <c r="D11" s="15">
        <v>223745.2</v>
      </c>
      <c r="E11" s="15">
        <f t="shared" si="0"/>
        <v>926374.58000000007</v>
      </c>
      <c r="F11" s="15">
        <v>517970.69</v>
      </c>
      <c r="G11" s="15">
        <v>516588.35</v>
      </c>
      <c r="H11" s="15">
        <f t="shared" si="1"/>
        <v>408403.89000000007</v>
      </c>
    </row>
    <row r="12" spans="1:8" x14ac:dyDescent="0.2">
      <c r="A12" s="4" t="s">
        <v>135</v>
      </c>
      <c r="B12" s="22"/>
      <c r="C12" s="15">
        <v>1862505.47</v>
      </c>
      <c r="D12" s="15">
        <v>109343.98</v>
      </c>
      <c r="E12" s="15">
        <f t="shared" si="0"/>
        <v>1971849.45</v>
      </c>
      <c r="F12" s="15">
        <v>1295027.3600000001</v>
      </c>
      <c r="G12" s="15">
        <v>1283119.6000000001</v>
      </c>
      <c r="H12" s="15">
        <f t="shared" si="1"/>
        <v>676822.08999999985</v>
      </c>
    </row>
    <row r="13" spans="1:8" x14ac:dyDescent="0.2">
      <c r="A13" s="4" t="s">
        <v>136</v>
      </c>
      <c r="B13" s="22"/>
      <c r="C13" s="15">
        <v>1667875.26</v>
      </c>
      <c r="D13" s="15">
        <v>8536693.4199999999</v>
      </c>
      <c r="E13" s="15">
        <f t="shared" si="0"/>
        <v>10204568.68</v>
      </c>
      <c r="F13" s="15">
        <v>3597391.39</v>
      </c>
      <c r="G13" s="15">
        <v>3577491.29</v>
      </c>
      <c r="H13" s="15">
        <f t="shared" si="1"/>
        <v>6607177.2899999991</v>
      </c>
    </row>
    <row r="14" spans="1:8" x14ac:dyDescent="0.2">
      <c r="A14" s="4" t="s">
        <v>137</v>
      </c>
      <c r="B14" s="22"/>
      <c r="C14" s="15">
        <v>1168521.1399999999</v>
      </c>
      <c r="D14" s="15">
        <v>-17989.41</v>
      </c>
      <c r="E14" s="15">
        <f t="shared" ref="E14" si="2">C14+D14</f>
        <v>1150531.73</v>
      </c>
      <c r="F14" s="15">
        <v>691284.83</v>
      </c>
      <c r="G14" s="15">
        <v>685834.3</v>
      </c>
      <c r="H14" s="15">
        <f t="shared" ref="H14" si="3">E14-F14</f>
        <v>459246.9</v>
      </c>
    </row>
    <row r="15" spans="1:8" x14ac:dyDescent="0.2">
      <c r="A15" s="4" t="s">
        <v>138</v>
      </c>
      <c r="B15" s="22"/>
      <c r="C15" s="15">
        <v>2311972.5099999998</v>
      </c>
      <c r="D15" s="15">
        <v>44521.99</v>
      </c>
      <c r="E15" s="15">
        <f t="shared" ref="E15" si="4">C15+D15</f>
        <v>2356494.5</v>
      </c>
      <c r="F15" s="15">
        <v>1355000.62</v>
      </c>
      <c r="G15" s="15">
        <v>1352934.62</v>
      </c>
      <c r="H15" s="15">
        <f t="shared" ref="H15" si="5">E15-F15</f>
        <v>1001493.8799999999</v>
      </c>
    </row>
    <row r="16" spans="1:8" x14ac:dyDescent="0.2">
      <c r="A16" s="4" t="s">
        <v>139</v>
      </c>
      <c r="B16" s="22"/>
      <c r="C16" s="15">
        <v>373060.02</v>
      </c>
      <c r="D16" s="15">
        <v>-2200</v>
      </c>
      <c r="E16" s="15">
        <f t="shared" ref="E16" si="6">C16+D16</f>
        <v>370860.02</v>
      </c>
      <c r="F16" s="15">
        <v>238462.15</v>
      </c>
      <c r="G16" s="15">
        <v>238462.15</v>
      </c>
      <c r="H16" s="15">
        <f t="shared" ref="H16" si="7">E16-F16</f>
        <v>132397.87000000002</v>
      </c>
    </row>
    <row r="17" spans="1:8" x14ac:dyDescent="0.2">
      <c r="A17" s="4" t="s">
        <v>140</v>
      </c>
      <c r="B17" s="22"/>
      <c r="C17" s="15">
        <v>2671413.33</v>
      </c>
      <c r="D17" s="15">
        <v>5537970.8499999996</v>
      </c>
      <c r="E17" s="15">
        <f t="shared" ref="E17" si="8">C17+D17</f>
        <v>8209384.1799999997</v>
      </c>
      <c r="F17" s="15">
        <v>2365775.14</v>
      </c>
      <c r="G17" s="15">
        <v>2305502.2599999998</v>
      </c>
      <c r="H17" s="15">
        <f t="shared" ref="H17" si="9">E17-F17</f>
        <v>5843609.0399999991</v>
      </c>
    </row>
    <row r="18" spans="1:8" x14ac:dyDescent="0.2">
      <c r="A18" s="4" t="s">
        <v>141</v>
      </c>
      <c r="B18" s="22"/>
      <c r="C18" s="15">
        <v>1277667.1399999999</v>
      </c>
      <c r="D18" s="15">
        <v>456410.39</v>
      </c>
      <c r="E18" s="15">
        <f t="shared" ref="E18" si="10">C18+D18</f>
        <v>1734077.5299999998</v>
      </c>
      <c r="F18" s="15">
        <v>1037657.74</v>
      </c>
      <c r="G18" s="15">
        <v>1008267.58</v>
      </c>
      <c r="H18" s="15">
        <f t="shared" ref="H18" si="11">E18-F18</f>
        <v>696419.7899999998</v>
      </c>
    </row>
    <row r="19" spans="1:8" x14ac:dyDescent="0.2">
      <c r="A19" s="4" t="s">
        <v>142</v>
      </c>
      <c r="B19" s="22"/>
      <c r="C19" s="15">
        <v>909350.87</v>
      </c>
      <c r="D19" s="15">
        <v>6360</v>
      </c>
      <c r="E19" s="15">
        <f t="shared" ref="E19" si="12">C19+D19</f>
        <v>915710.87</v>
      </c>
      <c r="F19" s="15">
        <v>608012.99</v>
      </c>
      <c r="G19" s="15">
        <v>608012.99</v>
      </c>
      <c r="H19" s="15">
        <f t="shared" ref="H19" si="13">E19-F19</f>
        <v>307697.88</v>
      </c>
    </row>
    <row r="20" spans="1:8" x14ac:dyDescent="0.2">
      <c r="A20" s="4" t="s">
        <v>143</v>
      </c>
      <c r="B20" s="22"/>
      <c r="C20" s="15">
        <v>2134635.67</v>
      </c>
      <c r="D20" s="15">
        <v>52494.67</v>
      </c>
      <c r="E20" s="15">
        <f t="shared" ref="E20" si="14">C20+D20</f>
        <v>2187130.34</v>
      </c>
      <c r="F20" s="15">
        <v>1530459.81</v>
      </c>
      <c r="G20" s="15">
        <v>1529412.06</v>
      </c>
      <c r="H20" s="15">
        <f t="shared" ref="H20" si="15">E20-F20</f>
        <v>656670.5299999998</v>
      </c>
    </row>
    <row r="21" spans="1:8" x14ac:dyDescent="0.2">
      <c r="A21" s="4" t="s">
        <v>144</v>
      </c>
      <c r="B21" s="22"/>
      <c r="C21" s="15">
        <v>14272312.24</v>
      </c>
      <c r="D21" s="15">
        <v>-269859.8</v>
      </c>
      <c r="E21" s="15">
        <f t="shared" ref="E21" si="16">C21+D21</f>
        <v>14002452.439999999</v>
      </c>
      <c r="F21" s="15">
        <v>7692209.8399999999</v>
      </c>
      <c r="G21" s="15">
        <v>7273394.3300000001</v>
      </c>
      <c r="H21" s="15">
        <f t="shared" ref="H21" si="17">E21-F21</f>
        <v>6310242.5999999996</v>
      </c>
    </row>
    <row r="22" spans="1:8" x14ac:dyDescent="0.2">
      <c r="A22" s="4" t="s">
        <v>145</v>
      </c>
      <c r="B22" s="22"/>
      <c r="C22" s="15">
        <v>1538129.18</v>
      </c>
      <c r="D22" s="15">
        <v>50300.1</v>
      </c>
      <c r="E22" s="15">
        <f t="shared" ref="E22" si="18">C22+D22</f>
        <v>1588429.28</v>
      </c>
      <c r="F22" s="15">
        <v>1068261.71</v>
      </c>
      <c r="G22" s="15">
        <v>1020146.26</v>
      </c>
      <c r="H22" s="15">
        <f t="shared" ref="H22" si="19">E22-F22</f>
        <v>520167.57000000007</v>
      </c>
    </row>
    <row r="23" spans="1:8" x14ac:dyDescent="0.2">
      <c r="A23" s="4" t="s">
        <v>146</v>
      </c>
      <c r="B23" s="22"/>
      <c r="C23" s="15">
        <v>47312224.890000001</v>
      </c>
      <c r="D23" s="15">
        <v>33550376.559999999</v>
      </c>
      <c r="E23" s="15">
        <f t="shared" ref="E23" si="20">C23+D23</f>
        <v>80862601.450000003</v>
      </c>
      <c r="F23" s="15">
        <v>40516814.759999998</v>
      </c>
      <c r="G23" s="15">
        <v>38315133.240000002</v>
      </c>
      <c r="H23" s="15">
        <f t="shared" ref="H23" si="21">E23-F23</f>
        <v>40345786.690000005</v>
      </c>
    </row>
    <row r="24" spans="1:8" x14ac:dyDescent="0.2">
      <c r="A24" s="4" t="s">
        <v>147</v>
      </c>
      <c r="B24" s="22"/>
      <c r="C24" s="15">
        <v>823334.08</v>
      </c>
      <c r="D24" s="15">
        <v>2900</v>
      </c>
      <c r="E24" s="15">
        <f t="shared" ref="E24" si="22">C24+D24</f>
        <v>826234.08</v>
      </c>
      <c r="F24" s="15">
        <v>513563.34</v>
      </c>
      <c r="G24" s="15">
        <v>508259.34</v>
      </c>
      <c r="H24" s="15">
        <f t="shared" ref="H24" si="23">E24-F24</f>
        <v>312670.73999999993</v>
      </c>
    </row>
    <row r="25" spans="1:8" x14ac:dyDescent="0.2">
      <c r="A25" s="4" t="s">
        <v>148</v>
      </c>
      <c r="B25" s="22"/>
      <c r="C25" s="15">
        <v>3250879.79</v>
      </c>
      <c r="D25" s="15">
        <v>1627345.75</v>
      </c>
      <c r="E25" s="15">
        <f t="shared" ref="E25" si="24">C25+D25</f>
        <v>4878225.54</v>
      </c>
      <c r="F25" s="15">
        <v>2089332.64</v>
      </c>
      <c r="G25" s="15">
        <v>2071595.99</v>
      </c>
      <c r="H25" s="15">
        <f t="shared" ref="H25" si="25">E25-F25</f>
        <v>2788892.9000000004</v>
      </c>
    </row>
    <row r="26" spans="1:8" x14ac:dyDescent="0.2">
      <c r="A26" s="4" t="s">
        <v>149</v>
      </c>
      <c r="B26" s="22"/>
      <c r="C26" s="15">
        <v>2766730.82</v>
      </c>
      <c r="D26" s="15">
        <v>-5415.97</v>
      </c>
      <c r="E26" s="15">
        <f t="shared" ref="E26" si="26">C26+D26</f>
        <v>2761314.8499999996</v>
      </c>
      <c r="F26" s="15">
        <v>1893746.31</v>
      </c>
      <c r="G26" s="15">
        <v>1664925.39</v>
      </c>
      <c r="H26" s="15">
        <f t="shared" ref="H26" si="27">E26-F26</f>
        <v>867568.53999999957</v>
      </c>
    </row>
    <row r="27" spans="1:8" x14ac:dyDescent="0.2">
      <c r="A27" s="4" t="s">
        <v>150</v>
      </c>
      <c r="B27" s="22"/>
      <c r="C27" s="15">
        <v>3324524.4</v>
      </c>
      <c r="D27" s="15">
        <v>840282.63</v>
      </c>
      <c r="E27" s="15">
        <f t="shared" ref="E27" si="28">C27+D27</f>
        <v>4164807.03</v>
      </c>
      <c r="F27" s="15">
        <v>2952867.83</v>
      </c>
      <c r="G27" s="15">
        <v>2739929.09</v>
      </c>
      <c r="H27" s="15">
        <f t="shared" ref="H27" si="29">E27-F27</f>
        <v>1211939.1999999997</v>
      </c>
    </row>
    <row r="28" spans="1:8" x14ac:dyDescent="0.2">
      <c r="A28" s="4" t="s">
        <v>151</v>
      </c>
      <c r="B28" s="22"/>
      <c r="C28" s="15">
        <v>1548150</v>
      </c>
      <c r="D28" s="15">
        <v>4462.42</v>
      </c>
      <c r="E28" s="15">
        <f t="shared" ref="E28" si="30">C28+D28</f>
        <v>1552612.42</v>
      </c>
      <c r="F28" s="15">
        <v>977529.58</v>
      </c>
      <c r="G28" s="15">
        <v>972032.16</v>
      </c>
      <c r="H28" s="15">
        <f t="shared" ref="H28" si="31">E28-F28</f>
        <v>575082.84</v>
      </c>
    </row>
    <row r="29" spans="1:8" x14ac:dyDescent="0.2">
      <c r="A29" s="4" t="s">
        <v>152</v>
      </c>
      <c r="B29" s="22"/>
      <c r="C29" s="15">
        <v>583027</v>
      </c>
      <c r="D29" s="15">
        <v>177862</v>
      </c>
      <c r="E29" s="15">
        <f t="shared" ref="E29" si="32">C29+D29</f>
        <v>760889</v>
      </c>
      <c r="F29" s="15">
        <v>428574.32</v>
      </c>
      <c r="G29" s="15">
        <v>428574.32</v>
      </c>
      <c r="H29" s="15">
        <f t="shared" ref="H29" si="33">E29-F29</f>
        <v>332314.68</v>
      </c>
    </row>
    <row r="30" spans="1:8" x14ac:dyDescent="0.2">
      <c r="A30" s="4" t="s">
        <v>153</v>
      </c>
      <c r="B30" s="22"/>
      <c r="C30" s="15">
        <v>2922266.29</v>
      </c>
      <c r="D30" s="15">
        <v>20302.740000000002</v>
      </c>
      <c r="E30" s="15">
        <f t="shared" ref="E30" si="34">C30+D30</f>
        <v>2942569.0300000003</v>
      </c>
      <c r="F30" s="15">
        <v>1988723.91</v>
      </c>
      <c r="G30" s="15">
        <v>1908980.4</v>
      </c>
      <c r="H30" s="15">
        <f t="shared" ref="H30" si="35">E30-F30</f>
        <v>953845.12000000034</v>
      </c>
    </row>
    <row r="31" spans="1:8" x14ac:dyDescent="0.2">
      <c r="A31" s="4" t="s">
        <v>154</v>
      </c>
      <c r="B31" s="22"/>
      <c r="C31" s="15">
        <v>323187.37</v>
      </c>
      <c r="D31" s="15">
        <v>25908</v>
      </c>
      <c r="E31" s="15">
        <f t="shared" ref="E31" si="36">C31+D31</f>
        <v>349095.37</v>
      </c>
      <c r="F31" s="15">
        <v>213895.31</v>
      </c>
      <c r="G31" s="15">
        <v>213895.31</v>
      </c>
      <c r="H31" s="15">
        <f t="shared" ref="H31" si="37">E31-F31</f>
        <v>135200.06</v>
      </c>
    </row>
    <row r="32" spans="1:8" x14ac:dyDescent="0.2">
      <c r="A32" s="4" t="s">
        <v>155</v>
      </c>
      <c r="B32" s="22"/>
      <c r="C32" s="15">
        <v>13571066.060000001</v>
      </c>
      <c r="D32" s="15">
        <v>-2222471.94</v>
      </c>
      <c r="E32" s="15">
        <f t="shared" ref="E32" si="38">C32+D32</f>
        <v>11348594.120000001</v>
      </c>
      <c r="F32" s="15">
        <v>10321700.27</v>
      </c>
      <c r="G32" s="15">
        <v>10250869.41</v>
      </c>
      <c r="H32" s="15">
        <f t="shared" ref="H32" si="39">E32-F32</f>
        <v>1026893.8500000015</v>
      </c>
    </row>
    <row r="33" spans="1:8" x14ac:dyDescent="0.2">
      <c r="A33" s="4" t="s">
        <v>156</v>
      </c>
      <c r="B33" s="22"/>
      <c r="C33" s="15">
        <v>775004.26</v>
      </c>
      <c r="D33" s="15">
        <v>48223</v>
      </c>
      <c r="E33" s="15">
        <f t="shared" ref="E33" si="40">C33+D33</f>
        <v>823227.26</v>
      </c>
      <c r="F33" s="15">
        <v>445608.37</v>
      </c>
      <c r="G33" s="15">
        <v>442758.37</v>
      </c>
      <c r="H33" s="15">
        <f t="shared" ref="H33" si="41">E33-F33</f>
        <v>377618.89</v>
      </c>
    </row>
    <row r="34" spans="1:8" x14ac:dyDescent="0.2">
      <c r="A34" s="4" t="s">
        <v>157</v>
      </c>
      <c r="B34" s="22"/>
      <c r="C34" s="15">
        <v>2373546.77</v>
      </c>
      <c r="D34" s="15">
        <v>12468.88</v>
      </c>
      <c r="E34" s="15">
        <f t="shared" ref="E34" si="42">C34+D34</f>
        <v>2386015.65</v>
      </c>
      <c r="F34" s="15">
        <v>1397005.23</v>
      </c>
      <c r="G34" s="15">
        <v>1392611.23</v>
      </c>
      <c r="H34" s="15">
        <f t="shared" ref="H34" si="43">E34-F34</f>
        <v>989010.41999999993</v>
      </c>
    </row>
    <row r="35" spans="1:8" x14ac:dyDescent="0.2">
      <c r="A35" s="4" t="s">
        <v>158</v>
      </c>
      <c r="B35" s="22"/>
      <c r="C35" s="15">
        <v>2131752.2400000002</v>
      </c>
      <c r="D35" s="15">
        <v>-163333.92000000001</v>
      </c>
      <c r="E35" s="15">
        <f t="shared" ref="E35" si="44">C35+D35</f>
        <v>1968418.3200000003</v>
      </c>
      <c r="F35" s="15">
        <v>1275000.4099999999</v>
      </c>
      <c r="G35" s="15">
        <v>1271335.8400000001</v>
      </c>
      <c r="H35" s="15">
        <f t="shared" ref="H35" si="45">E35-F35</f>
        <v>693417.91000000038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144805547.52000001</v>
      </c>
      <c r="D38" s="23">
        <f t="shared" si="46"/>
        <v>67860510.799999997</v>
      </c>
      <c r="E38" s="23">
        <f t="shared" si="46"/>
        <v>212666058.31999996</v>
      </c>
      <c r="F38" s="23">
        <f t="shared" si="46"/>
        <v>123516868.88</v>
      </c>
      <c r="G38" s="23">
        <f t="shared" si="46"/>
        <v>119106128.00000001</v>
      </c>
      <c r="H38" s="23">
        <f t="shared" si="46"/>
        <v>89149189.440000027</v>
      </c>
    </row>
    <row r="39" spans="1:8" ht="10.5" customHeight="1" x14ac:dyDescent="0.2"/>
    <row r="41" spans="1:8" ht="45" customHeight="1" x14ac:dyDescent="0.2">
      <c r="A41" s="52" t="s">
        <v>160</v>
      </c>
      <c r="B41" s="53"/>
      <c r="C41" s="53"/>
      <c r="D41" s="53"/>
      <c r="E41" s="53"/>
      <c r="F41" s="53"/>
      <c r="G41" s="53"/>
      <c r="H41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5" spans="1:8" ht="45" customHeight="1" x14ac:dyDescent="0.2">
      <c r="A55" s="52" t="s">
        <v>161</v>
      </c>
      <c r="B55" s="53"/>
      <c r="C55" s="53"/>
      <c r="D55" s="53"/>
      <c r="E55" s="53"/>
      <c r="F55" s="53"/>
      <c r="G55" s="53"/>
      <c r="H55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</sheetData>
  <sheetProtection formatCells="0" formatColumns="0" formatRows="0" insertRows="0" deleteRows="0" autoFilter="0"/>
  <mergeCells count="12">
    <mergeCell ref="A1:H1"/>
    <mergeCell ref="A3:B5"/>
    <mergeCell ref="A41:H41"/>
    <mergeCell ref="A43:B45"/>
    <mergeCell ref="C3:G3"/>
    <mergeCell ref="H3:H4"/>
    <mergeCell ref="A55:H55"/>
    <mergeCell ref="A56:B58"/>
    <mergeCell ref="C56:G56"/>
    <mergeCell ref="H56:H57"/>
    <mergeCell ref="C43:G43"/>
    <mergeCell ref="H43:H44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I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57482897.82</v>
      </c>
      <c r="D6" s="15">
        <f t="shared" si="0"/>
        <v>19380922.790000003</v>
      </c>
      <c r="E6" s="15">
        <f t="shared" si="0"/>
        <v>76863820.609999999</v>
      </c>
      <c r="F6" s="15">
        <f t="shared" si="0"/>
        <v>51501682.329999998</v>
      </c>
      <c r="G6" s="15">
        <f t="shared" si="0"/>
        <v>50033966.780000001</v>
      </c>
      <c r="H6" s="15">
        <f t="shared" si="0"/>
        <v>25362138.279999997</v>
      </c>
    </row>
    <row r="7" spans="1:8" x14ac:dyDescent="0.2">
      <c r="A7" s="38"/>
      <c r="B7" s="42" t="s">
        <v>42</v>
      </c>
      <c r="C7" s="15">
        <v>2311972.5099999998</v>
      </c>
      <c r="D7" s="15">
        <v>44521.99</v>
      </c>
      <c r="E7" s="15">
        <f>C7+D7</f>
        <v>2356494.5</v>
      </c>
      <c r="F7" s="15">
        <v>1355000.62</v>
      </c>
      <c r="G7" s="15">
        <v>1352934.62</v>
      </c>
      <c r="H7" s="15">
        <f>E7-F7</f>
        <v>1001493.8799999999</v>
      </c>
    </row>
    <row r="8" spans="1:8" x14ac:dyDescent="0.2">
      <c r="A8" s="38"/>
      <c r="B8" s="42" t="s">
        <v>17</v>
      </c>
      <c r="C8" s="15">
        <v>373060.02</v>
      </c>
      <c r="D8" s="15">
        <v>-2200</v>
      </c>
      <c r="E8" s="15">
        <f t="shared" ref="E8:E14" si="1">C8+D8</f>
        <v>370860.02</v>
      </c>
      <c r="F8" s="15">
        <v>238462.15</v>
      </c>
      <c r="G8" s="15">
        <v>238462.15</v>
      </c>
      <c r="H8" s="15">
        <f t="shared" ref="H8:H14" si="2">E8-F8</f>
        <v>132397.87000000002</v>
      </c>
    </row>
    <row r="9" spans="1:8" x14ac:dyDescent="0.2">
      <c r="A9" s="38"/>
      <c r="B9" s="42" t="s">
        <v>43</v>
      </c>
      <c r="C9" s="15">
        <v>29117124.399999999</v>
      </c>
      <c r="D9" s="15">
        <v>18246555.25</v>
      </c>
      <c r="E9" s="15">
        <f t="shared" si="1"/>
        <v>47363679.649999999</v>
      </c>
      <c r="F9" s="15">
        <v>34358959.859999999</v>
      </c>
      <c r="G9" s="15">
        <v>33380108.780000001</v>
      </c>
      <c r="H9" s="15">
        <f t="shared" si="2"/>
        <v>13004719.789999999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6826312.9299999997</v>
      </c>
      <c r="D11" s="15">
        <v>1282353.78</v>
      </c>
      <c r="E11" s="15">
        <f t="shared" si="1"/>
        <v>8108666.71</v>
      </c>
      <c r="F11" s="15">
        <v>4650315.3499999996</v>
      </c>
      <c r="G11" s="15">
        <v>4631495.59</v>
      </c>
      <c r="H11" s="15">
        <f t="shared" si="2"/>
        <v>3458351.3600000003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15810441.42</v>
      </c>
      <c r="D13" s="15">
        <v>-249162.9</v>
      </c>
      <c r="E13" s="15">
        <f t="shared" si="1"/>
        <v>15561278.52</v>
      </c>
      <c r="F13" s="15">
        <v>8760471.5500000007</v>
      </c>
      <c r="G13" s="15">
        <v>8293540.5899999999</v>
      </c>
      <c r="H13" s="15">
        <f t="shared" si="2"/>
        <v>6800806.9699999988</v>
      </c>
    </row>
    <row r="14" spans="1:8" x14ac:dyDescent="0.2">
      <c r="A14" s="38"/>
      <c r="B14" s="42" t="s">
        <v>19</v>
      </c>
      <c r="C14" s="15">
        <v>3043986.54</v>
      </c>
      <c r="D14" s="15">
        <v>58854.67</v>
      </c>
      <c r="E14" s="15">
        <f t="shared" si="1"/>
        <v>3102841.21</v>
      </c>
      <c r="F14" s="15">
        <v>2138472.7999999998</v>
      </c>
      <c r="G14" s="15">
        <v>2137425.0499999998</v>
      </c>
      <c r="H14" s="15">
        <f t="shared" si="2"/>
        <v>964368.41000000015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86044982.560000017</v>
      </c>
      <c r="D16" s="15">
        <f t="shared" si="3"/>
        <v>48023177.619999997</v>
      </c>
      <c r="E16" s="15">
        <f t="shared" si="3"/>
        <v>134068160.18000001</v>
      </c>
      <c r="F16" s="15">
        <f t="shared" si="3"/>
        <v>70977528.809999987</v>
      </c>
      <c r="G16" s="15">
        <f t="shared" si="3"/>
        <v>68063893.640000001</v>
      </c>
      <c r="H16" s="15">
        <f t="shared" si="3"/>
        <v>63090631.369999997</v>
      </c>
    </row>
    <row r="17" spans="1:8" x14ac:dyDescent="0.2">
      <c r="A17" s="38"/>
      <c r="B17" s="42" t="s">
        <v>45</v>
      </c>
      <c r="C17" s="15">
        <v>775004.26</v>
      </c>
      <c r="D17" s="15">
        <v>48223</v>
      </c>
      <c r="E17" s="15">
        <f>C17+D17</f>
        <v>823227.26</v>
      </c>
      <c r="F17" s="15">
        <v>445608.37</v>
      </c>
      <c r="G17" s="15">
        <v>442758.37</v>
      </c>
      <c r="H17" s="15">
        <f t="shared" ref="H17:H23" si="4">E17-F17</f>
        <v>377618.89</v>
      </c>
    </row>
    <row r="18" spans="1:8" x14ac:dyDescent="0.2">
      <c r="A18" s="38"/>
      <c r="B18" s="42" t="s">
        <v>28</v>
      </c>
      <c r="C18" s="15">
        <v>77513799.5</v>
      </c>
      <c r="D18" s="15">
        <v>46498473.909999996</v>
      </c>
      <c r="E18" s="15">
        <f t="shared" ref="E18:E23" si="5">C18+D18</f>
        <v>124012273.41</v>
      </c>
      <c r="F18" s="15">
        <v>65770582.159999996</v>
      </c>
      <c r="G18" s="15">
        <v>62885592.210000001</v>
      </c>
      <c r="H18" s="15">
        <f t="shared" si="4"/>
        <v>58241691.25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4505299.01</v>
      </c>
      <c r="D20" s="15">
        <v>-150865.04</v>
      </c>
      <c r="E20" s="15">
        <f t="shared" si="5"/>
        <v>4354433.97</v>
      </c>
      <c r="F20" s="15">
        <v>2672005.64</v>
      </c>
      <c r="G20" s="15">
        <v>2663947.0699999998</v>
      </c>
      <c r="H20" s="15">
        <f t="shared" si="4"/>
        <v>1682428.3299999996</v>
      </c>
    </row>
    <row r="21" spans="1:8" x14ac:dyDescent="0.2">
      <c r="A21" s="38"/>
      <c r="B21" s="42" t="s">
        <v>47</v>
      </c>
      <c r="C21" s="15">
        <v>3250879.79</v>
      </c>
      <c r="D21" s="15">
        <v>1627345.75</v>
      </c>
      <c r="E21" s="15">
        <f t="shared" si="5"/>
        <v>4878225.54</v>
      </c>
      <c r="F21" s="15">
        <v>2089332.64</v>
      </c>
      <c r="G21" s="15">
        <v>2071595.99</v>
      </c>
      <c r="H21" s="15">
        <f t="shared" si="4"/>
        <v>2788892.9000000004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1277667.1399999999</v>
      </c>
      <c r="D25" s="15">
        <f t="shared" si="6"/>
        <v>456410.39</v>
      </c>
      <c r="E25" s="15">
        <f t="shared" si="6"/>
        <v>1734077.5299999998</v>
      </c>
      <c r="F25" s="15">
        <f t="shared" si="6"/>
        <v>1037657.74</v>
      </c>
      <c r="G25" s="15">
        <f t="shared" si="6"/>
        <v>1008267.58</v>
      </c>
      <c r="H25" s="15">
        <f t="shared" si="6"/>
        <v>696419.7899999998</v>
      </c>
    </row>
    <row r="26" spans="1:8" x14ac:dyDescent="0.2">
      <c r="A26" s="38"/>
      <c r="B26" s="42" t="s">
        <v>29</v>
      </c>
      <c r="C26" s="15">
        <v>1277667.1399999999</v>
      </c>
      <c r="D26" s="15">
        <v>456410.39</v>
      </c>
      <c r="E26" s="15">
        <f>C26+D26</f>
        <v>1734077.5299999998</v>
      </c>
      <c r="F26" s="15">
        <v>1037657.74</v>
      </c>
      <c r="G26" s="15">
        <v>1008267.58</v>
      </c>
      <c r="H26" s="15">
        <f t="shared" ref="H26:H34" si="7">E26-F26</f>
        <v>696419.7899999998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144805547.52000001</v>
      </c>
      <c r="D42" s="23">
        <f t="shared" si="12"/>
        <v>67860510.799999997</v>
      </c>
      <c r="E42" s="23">
        <f t="shared" si="12"/>
        <v>212666058.31999999</v>
      </c>
      <c r="F42" s="23">
        <f t="shared" si="12"/>
        <v>123516868.87999998</v>
      </c>
      <c r="G42" s="23">
        <f t="shared" si="12"/>
        <v>119106128</v>
      </c>
      <c r="H42" s="23">
        <f t="shared" si="12"/>
        <v>89149189.439999998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59" bottom="0.49" header="0.17" footer="0.31496062992125984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CFG!Área_de_impresión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2019-10-31T15:50:41Z</cp:lastPrinted>
  <dcterms:created xsi:type="dcterms:W3CDTF">2014-02-10T03:37:14Z</dcterms:created>
  <dcterms:modified xsi:type="dcterms:W3CDTF">2019-10-31T15:51:49Z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